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heckCompatibilit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Лист1!$A$1:$E$83</definedName>
  </definedNames>
  <calcPr calcId="145621"/>
</workbook>
</file>

<file path=xl/calcChain.xml><?xml version="1.0" encoding="utf-8"?>
<calcChain xmlns="http://schemas.openxmlformats.org/spreadsheetml/2006/main">
  <c r="D25" i="1" l="1"/>
  <c r="C25" i="1"/>
  <c r="E33" i="1"/>
  <c r="C11" i="1" l="1"/>
  <c r="E42" i="1"/>
  <c r="C34" i="1"/>
  <c r="E38" i="1"/>
  <c r="D73" i="1" l="1"/>
  <c r="C73" i="1"/>
  <c r="E76" i="1"/>
  <c r="E59" i="1"/>
  <c r="C69" i="1"/>
  <c r="D77" i="1"/>
  <c r="C77" i="1"/>
  <c r="E78" i="1"/>
  <c r="C60" i="1"/>
  <c r="C47" i="1"/>
  <c r="E32" i="1"/>
  <c r="D60" i="1"/>
  <c r="E61" i="1"/>
  <c r="E55" i="1"/>
  <c r="E22" i="1"/>
  <c r="E23" i="1"/>
  <c r="E77" i="1" l="1"/>
  <c r="D11" i="1"/>
  <c r="D71" i="1" l="1"/>
  <c r="C71" i="1"/>
  <c r="E75" i="1"/>
  <c r="E8" i="1"/>
  <c r="C40" i="1" l="1"/>
  <c r="E30" i="1"/>
  <c r="E31" i="1"/>
  <c r="C9" i="1" l="1"/>
  <c r="E52" i="1"/>
  <c r="D47" i="1"/>
  <c r="D40" i="1"/>
  <c r="D34" i="1"/>
  <c r="D9" i="1" l="1"/>
  <c r="C45" i="1"/>
  <c r="C7" i="1" s="1"/>
  <c r="E29" i="1"/>
  <c r="E34" i="1" l="1"/>
  <c r="E54" i="1" l="1"/>
  <c r="E18" i="1" l="1"/>
  <c r="E17" i="1"/>
  <c r="E24" i="1"/>
  <c r="E16" i="1"/>
  <c r="E74" i="1" l="1"/>
  <c r="E35" i="1"/>
  <c r="E37" i="1"/>
  <c r="E13" i="1" l="1"/>
  <c r="E14" i="1"/>
  <c r="E15" i="1"/>
  <c r="E19" i="1"/>
  <c r="E20" i="1"/>
  <c r="E21" i="1"/>
  <c r="E53" i="1"/>
  <c r="E26" i="1"/>
  <c r="E27" i="1"/>
  <c r="E28" i="1"/>
  <c r="E36" i="1"/>
  <c r="E39" i="1"/>
  <c r="E41" i="1"/>
  <c r="E43" i="1"/>
  <c r="E44" i="1"/>
  <c r="E48" i="1"/>
  <c r="E49" i="1"/>
  <c r="E50" i="1"/>
  <c r="E51" i="1"/>
  <c r="E56" i="1"/>
  <c r="E57" i="1"/>
  <c r="E58" i="1"/>
  <c r="E62" i="1"/>
  <c r="E63" i="1"/>
  <c r="E64" i="1"/>
  <c r="E65" i="1"/>
  <c r="E66" i="1"/>
  <c r="E67" i="1"/>
  <c r="E68" i="1"/>
  <c r="E69" i="1"/>
  <c r="E70" i="1"/>
  <c r="D45" i="1" l="1"/>
  <c r="D7" i="1" s="1"/>
  <c r="E11" i="1"/>
  <c r="E25" i="1"/>
  <c r="E40" i="1"/>
  <c r="E73" i="1" l="1"/>
  <c r="E60" i="1"/>
  <c r="E71" i="1" l="1"/>
  <c r="E47" i="1" l="1"/>
  <c r="E9" i="1" l="1"/>
  <c r="E45" i="1" l="1"/>
  <c r="E7" i="1"/>
</calcChain>
</file>

<file path=xl/comments1.xml><?xml version="1.0" encoding="utf-8"?>
<comments xmlns="http://schemas.openxmlformats.org/spreadsheetml/2006/main">
  <authors>
    <author>Автор</author>
  </authors>
  <commentList>
    <comment ref="A74" authorId="0">
      <text>
        <r>
          <rPr>
            <b/>
            <sz val="9"/>
            <color indexed="81"/>
            <rFont val="Tahoma"/>
            <family val="2"/>
            <charset val="204"/>
          </rPr>
          <t>восстановленные остатки</t>
        </r>
        <r>
          <rPr>
            <sz val="9"/>
            <color indexed="81"/>
            <rFont val="Tahoma"/>
            <family val="2"/>
            <charset val="204"/>
          </rPr>
          <t xml:space="preserve">
</t>
        </r>
      </text>
    </comment>
  </commentList>
</comments>
</file>

<file path=xl/sharedStrings.xml><?xml version="1.0" encoding="utf-8"?>
<sst xmlns="http://schemas.openxmlformats.org/spreadsheetml/2006/main" count="136" uniqueCount="122">
  <si>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</si>
  <si>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</si>
  <si>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</si>
  <si>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</si>
  <si>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</si>
  <si>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</si>
  <si>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</si>
  <si>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</si>
  <si>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</si>
  <si>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</si>
  <si>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</si>
  <si>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</si>
  <si>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</si>
  <si>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</si>
  <si>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</si>
  <si>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</si>
  <si>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</si>
  <si>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</si>
  <si>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</si>
  <si>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</si>
  <si>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</si>
  <si>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</si>
  <si>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</si>
  <si>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</si>
  <si>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</si>
  <si>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</si>
  <si>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</si>
  <si>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</si>
  <si>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</si>
  <si>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</si>
  <si>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</si>
  <si>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</si>
  <si>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</si>
  <si>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</si>
  <si>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</si>
  <si>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</si>
  <si>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</si>
  <si>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</si>
  <si>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</si>
  <si>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</si>
  <si>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</si>
  <si>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</si>
  <si>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</si>
  <si>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</si>
  <si>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</si>
  <si>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</si>
  <si>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</si>
  <si>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</si>
  <si>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</si>
  <si>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</si>
  <si>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</si>
  <si>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</si>
  <si>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</si>
  <si>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</si>
  <si>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</si>
  <si>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</si>
  <si>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</si>
  <si>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</si>
  <si>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</si>
  <si>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</si>
  <si>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</si>
  <si>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</si>
  <si>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</si>
  <si>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</si>
  <si>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</si>
  <si>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</si>
  <si>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</si>
  <si>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</si>
  <si>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</si>
  <si>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</si>
  <si>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</si>
  <si>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</si>
  <si>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</si>
  <si>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</si>
  <si>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</si>
  <si>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</si>
  <si>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</si>
  <si>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</si>
  <si>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</si>
  <si>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</si>
  <si>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</si>
  <si>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</si>
  <si>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</si>
  <si>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</si>
  <si>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</si>
  <si>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</si>
  <si>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</si>
  <si>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</si>
  <si>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</si>
  <si>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</si>
  <si>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</si>
  <si>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</si>
  <si>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</si>
  <si>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</si>
  <si>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</si>
  <si>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</si>
  <si>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</si>
  <si>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</si>
  <si>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</si>
  <si>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</si>
  <si>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</si>
  <si>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</si>
  <si>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</si>
  <si>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</si>
  <si>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</si>
  <si>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Заместитель главы района по финансам и бюджетному устроству,руководитель Финансового управления администрации Северо-Енисейского района</t>
  </si>
  <si>
    <t>Исполнитель: Малинина Светлана Сергеевна</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</si>
  <si>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</si>
  <si>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0410075710</t>
  </si>
  <si>
    <t>0250010490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</si>
  <si>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</si>
  <si>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917W058530</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</si>
  <si>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</si>
  <si>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</si>
  <si>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0910074360</t>
  </si>
  <si>
    <t>0820021380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</si>
  <si>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</si>
  <si>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0230074420</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</si>
  <si>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</si>
  <si>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02300L3040</t>
  </si>
  <si>
    <t>Информация об исполнении дотаций, субсидий, субвенций и иных межбюджетных трансфертов, 
имеющих целевое назначение по состоянию на 01.09.2020 год</t>
  </si>
  <si>
    <t>Приложение к сведениям об исполнении бюджета  района
по состоянию на 01.09.2020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</si>
</sst>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4"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61">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left"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7" fillId="2" borderId="0" xfId="0" applyFont="1" applyFill="1" applyAlignment="1">
      <alignment horizontal="left"/>
    </xf>
    <xf numFmtId="0" fontId="9" fillId="2" borderId="0" xfId="0" applyFont="1" applyFill="1" applyAlignment="1">
      <alignment horizontal="right"/>
    </xf>
    <xf numFmtId="0" fontId="9" fillId="2"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5"/>
  <sheetViews>
    <sheetView tabSelected="1" zoomScale="90" zoomScaleNormal="90" workbookViewId="0">
      <selection activeCell="B12" sqref="B12"/>
    </sheetView>
  </sheetViews>
  <sheetFormatPr defaultColWidth="9.140625" defaultRowHeight="15" x14ac:dyDescent="0.2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51" t="s">
        <v>121</v>
      </c>
      <c r="C1" s="52"/>
      <c r="D1" s="52"/>
      <c r="E1" s="52"/>
    </row>
    <row r="2" spans="1:14" x14ac:dyDescent="0.25">
      <c r="K2" s="8"/>
      <c r="L2" s="8"/>
      <c r="M2" s="8"/>
      <c r="N2" s="8"/>
    </row>
    <row r="3" spans="1:14" ht="12.75" customHeight="1" x14ac:dyDescent="0.25">
      <c r="A3" s="53" t="s">
        <v>120</v>
      </c>
      <c r="B3" s="53"/>
      <c r="C3" s="53"/>
      <c r="D3" s="53"/>
      <c r="E3" s="53"/>
      <c r="K3" s="8"/>
      <c r="L3" s="9"/>
      <c r="M3" s="9"/>
      <c r="N3" s="8"/>
    </row>
    <row r="4" spans="1:14" x14ac:dyDescent="0.25">
      <c r="A4" s="53"/>
      <c r="B4" s="53"/>
      <c r="C4" s="53"/>
      <c r="D4" s="53"/>
      <c r="E4" s="53"/>
      <c r="G4" s="3"/>
      <c r="H4" s="3"/>
      <c r="K4" s="8"/>
      <c r="L4" s="10"/>
      <c r="M4" s="10"/>
      <c r="N4" s="8"/>
    </row>
    <row r="5" spans="1:14" ht="14.25" customHeight="1" x14ac:dyDescent="0.25">
      <c r="A5" s="11"/>
      <c r="B5" s="11"/>
      <c r="C5" s="11"/>
      <c r="D5" s="11"/>
      <c r="E5" s="12" t="s">
        <v>37</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57" t="s">
        <v>26</v>
      </c>
      <c r="B7" s="57"/>
      <c r="C7" s="27">
        <f>C9+C45+C71+C8</f>
        <v>648716.97</v>
      </c>
      <c r="D7" s="27">
        <f>D9+D45+D71+D8</f>
        <v>429262.18999999994</v>
      </c>
      <c r="E7" s="14">
        <f>D7/C7*100</f>
        <v>66.170951254751358</v>
      </c>
      <c r="F7" s="19"/>
      <c r="G7" s="19"/>
      <c r="H7" s="19"/>
      <c r="K7" s="8"/>
      <c r="L7" s="10"/>
      <c r="M7" s="10"/>
      <c r="N7" s="8"/>
    </row>
    <row r="8" spans="1:14" ht="31.5" x14ac:dyDescent="0.25">
      <c r="A8" s="45"/>
      <c r="B8" s="47" t="s">
        <v>67</v>
      </c>
      <c r="C8" s="30">
        <v>199999</v>
      </c>
      <c r="D8" s="30">
        <v>153193.60000000001</v>
      </c>
      <c r="E8" s="18">
        <f>D8/C8*100</f>
        <v>76.597182985914941</v>
      </c>
      <c r="F8" s="19"/>
      <c r="G8" s="19"/>
      <c r="H8" s="19"/>
      <c r="K8" s="8"/>
      <c r="L8" s="10"/>
      <c r="M8" s="10"/>
      <c r="N8" s="8"/>
    </row>
    <row r="9" spans="1:14" ht="15.75" x14ac:dyDescent="0.25">
      <c r="A9" s="54" t="s">
        <v>11</v>
      </c>
      <c r="B9" s="54"/>
      <c r="C9" s="40">
        <f>C11+C25+C34+C40</f>
        <v>69908.26999999999</v>
      </c>
      <c r="D9" s="40">
        <f>D11+D25+D34+D40</f>
        <v>20211.2</v>
      </c>
      <c r="E9" s="39">
        <f t="shared" ref="E9:E42" si="0">D9/C9*100</f>
        <v>28.911028695174412</v>
      </c>
      <c r="F9" s="19"/>
      <c r="G9" s="19"/>
      <c r="H9" s="3"/>
      <c r="K9" s="8"/>
      <c r="L9" s="10"/>
      <c r="M9" s="10"/>
      <c r="N9" s="8"/>
    </row>
    <row r="10" spans="1:14" ht="15.75" x14ac:dyDescent="0.25">
      <c r="A10" s="55" t="s">
        <v>22</v>
      </c>
      <c r="B10" s="55"/>
      <c r="C10" s="28"/>
      <c r="D10" s="28"/>
      <c r="E10" s="18"/>
      <c r="F10" s="19"/>
      <c r="G10" s="3"/>
      <c r="H10" s="3"/>
      <c r="K10" s="8"/>
      <c r="L10" s="10"/>
      <c r="M10" s="10"/>
      <c r="N10" s="8"/>
    </row>
    <row r="11" spans="1:14" ht="15.75" x14ac:dyDescent="0.25">
      <c r="A11" s="56" t="s">
        <v>38</v>
      </c>
      <c r="B11" s="56"/>
      <c r="C11" s="31">
        <f>SUM(C12:C24)</f>
        <v>54094.400000000001</v>
      </c>
      <c r="D11" s="31">
        <f>SUM(D13:D24)</f>
        <v>15006.000000000002</v>
      </c>
      <c r="E11" s="14">
        <f>D11/C11*100</f>
        <v>27.740394569493333</v>
      </c>
      <c r="F11" s="19"/>
      <c r="G11" s="19"/>
      <c r="H11" s="19"/>
      <c r="K11" s="8"/>
      <c r="L11" s="10"/>
      <c r="M11" s="10"/>
      <c r="N11" s="8"/>
    </row>
    <row r="12" spans="1:14" ht="141.75" x14ac:dyDescent="0.25">
      <c r="A12" s="49" t="s">
        <v>108</v>
      </c>
      <c r="B12" s="46" t="s">
        <v>107</v>
      </c>
      <c r="C12" s="33">
        <v>8420</v>
      </c>
      <c r="D12" s="33">
        <v>0</v>
      </c>
      <c r="E12" s="18">
        <v>0</v>
      </c>
      <c r="F12" s="19"/>
      <c r="G12" s="19"/>
      <c r="H12" s="19"/>
      <c r="K12" s="8"/>
      <c r="L12" s="10"/>
      <c r="M12" s="10"/>
      <c r="N12" s="8"/>
    </row>
    <row r="13" spans="1:14" ht="78.75" x14ac:dyDescent="0.25">
      <c r="A13" s="13" t="s">
        <v>70</v>
      </c>
      <c r="B13" s="38" t="s">
        <v>71</v>
      </c>
      <c r="C13" s="30">
        <v>164.9</v>
      </c>
      <c r="D13" s="30">
        <v>51.2</v>
      </c>
      <c r="E13" s="18">
        <f t="shared" si="0"/>
        <v>31.049120679199515</v>
      </c>
      <c r="F13" s="19"/>
      <c r="G13" s="19"/>
      <c r="H13" s="19"/>
      <c r="K13" s="8"/>
      <c r="L13" s="10"/>
      <c r="M13" s="10"/>
      <c r="N13" s="8"/>
    </row>
    <row r="14" spans="1:14" ht="78.75" x14ac:dyDescent="0.25">
      <c r="A14" s="13" t="s">
        <v>72</v>
      </c>
      <c r="B14" s="38" t="s">
        <v>73</v>
      </c>
      <c r="C14" s="30">
        <v>102</v>
      </c>
      <c r="D14" s="30">
        <v>0</v>
      </c>
      <c r="E14" s="18">
        <f t="shared" si="0"/>
        <v>0</v>
      </c>
      <c r="F14" s="2"/>
      <c r="G14" s="3"/>
    </row>
    <row r="15" spans="1:14" ht="63" x14ac:dyDescent="0.25">
      <c r="A15" s="13" t="s">
        <v>23</v>
      </c>
      <c r="B15" s="38" t="s">
        <v>27</v>
      </c>
      <c r="C15" s="30">
        <v>988.6</v>
      </c>
      <c r="D15" s="30">
        <v>0</v>
      </c>
      <c r="E15" s="18">
        <f t="shared" si="0"/>
        <v>0</v>
      </c>
      <c r="F15" s="2"/>
      <c r="G15" s="3"/>
    </row>
    <row r="16" spans="1:14" ht="63" x14ac:dyDescent="0.25">
      <c r="A16" s="13" t="s">
        <v>28</v>
      </c>
      <c r="B16" s="38" t="s">
        <v>24</v>
      </c>
      <c r="C16" s="30">
        <v>19700.3</v>
      </c>
      <c r="D16" s="30">
        <v>11370.2</v>
      </c>
      <c r="E16" s="18">
        <f t="shared" si="0"/>
        <v>57.715872347121625</v>
      </c>
      <c r="F16" s="2"/>
      <c r="G16" s="3"/>
    </row>
    <row r="17" spans="1:8" ht="63" x14ac:dyDescent="0.25">
      <c r="A17" s="13" t="s">
        <v>45</v>
      </c>
      <c r="B17" s="38" t="s">
        <v>46</v>
      </c>
      <c r="C17" s="30">
        <v>9440.2999999999993</v>
      </c>
      <c r="D17" s="30">
        <v>0</v>
      </c>
      <c r="E17" s="18">
        <f t="shared" si="0"/>
        <v>0</v>
      </c>
      <c r="F17" s="2"/>
      <c r="G17" s="3"/>
    </row>
    <row r="18" spans="1:8" ht="78.75" x14ac:dyDescent="0.25">
      <c r="A18" s="13" t="s">
        <v>74</v>
      </c>
      <c r="B18" s="38" t="s">
        <v>75</v>
      </c>
      <c r="C18" s="30">
        <v>1749.4</v>
      </c>
      <c r="D18" s="30">
        <v>0</v>
      </c>
      <c r="E18" s="18">
        <f t="shared" si="0"/>
        <v>0</v>
      </c>
      <c r="F18" s="2"/>
      <c r="G18" s="3"/>
    </row>
    <row r="19" spans="1:8" ht="63" x14ac:dyDescent="0.25">
      <c r="A19" s="13" t="s">
        <v>49</v>
      </c>
      <c r="B19" s="38" t="s">
        <v>47</v>
      </c>
      <c r="C19" s="30">
        <v>3201.3</v>
      </c>
      <c r="D19" s="30">
        <v>3201.3</v>
      </c>
      <c r="E19" s="18">
        <f t="shared" si="0"/>
        <v>100</v>
      </c>
      <c r="F19" s="2"/>
      <c r="G19" s="3"/>
    </row>
    <row r="20" spans="1:8" ht="78.75" x14ac:dyDescent="0.25">
      <c r="A20" s="13" t="s">
        <v>76</v>
      </c>
      <c r="B20" s="38" t="s">
        <v>71</v>
      </c>
      <c r="C20" s="30">
        <v>27.5</v>
      </c>
      <c r="D20" s="30">
        <v>27.5</v>
      </c>
      <c r="E20" s="18">
        <f t="shared" si="0"/>
        <v>100</v>
      </c>
      <c r="F20" s="2"/>
      <c r="G20" s="3"/>
    </row>
    <row r="21" spans="1:8" ht="78.75" x14ac:dyDescent="0.25">
      <c r="A21" s="13" t="s">
        <v>77</v>
      </c>
      <c r="B21" s="38" t="s">
        <v>71</v>
      </c>
      <c r="C21" s="30">
        <v>132.69999999999999</v>
      </c>
      <c r="D21" s="30">
        <v>103.2</v>
      </c>
      <c r="E21" s="18">
        <f t="shared" si="0"/>
        <v>77.76940467219292</v>
      </c>
      <c r="F21" s="2"/>
      <c r="G21" s="3"/>
    </row>
    <row r="22" spans="1:8" ht="86.25" customHeight="1" x14ac:dyDescent="0.25">
      <c r="A22" s="13">
        <v>2220077410</v>
      </c>
      <c r="B22" s="41" t="s">
        <v>101</v>
      </c>
      <c r="C22" s="30">
        <v>2830</v>
      </c>
      <c r="D22" s="30">
        <v>0</v>
      </c>
      <c r="E22" s="18">
        <f t="shared" si="0"/>
        <v>0</v>
      </c>
      <c r="F22" s="2"/>
      <c r="G22" s="3"/>
    </row>
    <row r="23" spans="1:8" ht="78.75" x14ac:dyDescent="0.25">
      <c r="A23" s="13">
        <v>2410074590</v>
      </c>
      <c r="B23" s="41" t="s">
        <v>100</v>
      </c>
      <c r="C23" s="30">
        <v>7000</v>
      </c>
      <c r="D23" s="30">
        <v>0</v>
      </c>
      <c r="E23" s="18">
        <f t="shared" si="0"/>
        <v>0</v>
      </c>
      <c r="F23" s="2"/>
      <c r="G23" s="3"/>
    </row>
    <row r="24" spans="1:8" ht="78.75" x14ac:dyDescent="0.25">
      <c r="A24" s="13" t="s">
        <v>81</v>
      </c>
      <c r="B24" s="38" t="s">
        <v>71</v>
      </c>
      <c r="C24" s="30">
        <v>337.4</v>
      </c>
      <c r="D24" s="30">
        <v>252.6</v>
      </c>
      <c r="E24" s="18">
        <f t="shared" si="0"/>
        <v>74.866627148784829</v>
      </c>
      <c r="F24" s="2"/>
      <c r="G24" s="3"/>
    </row>
    <row r="25" spans="1:8" ht="15.75" x14ac:dyDescent="0.25">
      <c r="A25" s="56" t="s">
        <v>39</v>
      </c>
      <c r="B25" s="56"/>
      <c r="C25" s="31">
        <f>SUM(C26:C33)</f>
        <v>12548.57</v>
      </c>
      <c r="D25" s="31">
        <f>SUM(D26:D33)</f>
        <v>3259.7000000000003</v>
      </c>
      <c r="E25" s="14">
        <f t="shared" si="0"/>
        <v>25.976665070203218</v>
      </c>
      <c r="F25" s="26"/>
      <c r="G25" s="26"/>
      <c r="H25" s="26"/>
    </row>
    <row r="26" spans="1:8" ht="78.75" x14ac:dyDescent="0.25">
      <c r="A26" s="13" t="s">
        <v>85</v>
      </c>
      <c r="B26" s="38" t="s">
        <v>86</v>
      </c>
      <c r="C26" s="30">
        <v>1080</v>
      </c>
      <c r="D26" s="30">
        <v>0</v>
      </c>
      <c r="E26" s="18">
        <f t="shared" si="0"/>
        <v>0</v>
      </c>
      <c r="F26" s="26"/>
      <c r="G26" s="26"/>
      <c r="H26" s="19"/>
    </row>
    <row r="27" spans="1:8" ht="63" x14ac:dyDescent="0.25">
      <c r="A27" s="13" t="s">
        <v>87</v>
      </c>
      <c r="B27" s="38" t="s">
        <v>88</v>
      </c>
      <c r="C27" s="30">
        <v>1000</v>
      </c>
      <c r="D27" s="30">
        <v>229.5</v>
      </c>
      <c r="E27" s="18">
        <f t="shared" si="0"/>
        <v>22.95</v>
      </c>
      <c r="F27" s="2"/>
    </row>
    <row r="28" spans="1:8" ht="78.75" x14ac:dyDescent="0.25">
      <c r="A28" s="13" t="s">
        <v>30</v>
      </c>
      <c r="B28" s="38" t="s">
        <v>89</v>
      </c>
      <c r="C28" s="30">
        <v>174.9</v>
      </c>
      <c r="D28" s="30">
        <v>92.9</v>
      </c>
      <c r="E28" s="18">
        <f t="shared" si="0"/>
        <v>53.116066323613495</v>
      </c>
      <c r="F28" s="2"/>
    </row>
    <row r="29" spans="1:8" ht="78.75" x14ac:dyDescent="0.25">
      <c r="A29" s="13" t="s">
        <v>90</v>
      </c>
      <c r="B29" s="38" t="s">
        <v>71</v>
      </c>
      <c r="C29" s="30">
        <v>4956.8999999999996</v>
      </c>
      <c r="D29" s="30">
        <v>2867.3</v>
      </c>
      <c r="E29" s="18">
        <f t="shared" si="0"/>
        <v>57.844620629829137</v>
      </c>
      <c r="F29" s="2"/>
    </row>
    <row r="30" spans="1:8" ht="63" x14ac:dyDescent="0.25">
      <c r="A30" s="13" t="s">
        <v>91</v>
      </c>
      <c r="B30" s="38" t="s">
        <v>92</v>
      </c>
      <c r="C30" s="30">
        <v>225</v>
      </c>
      <c r="D30" s="30">
        <v>0</v>
      </c>
      <c r="E30" s="18">
        <f t="shared" si="0"/>
        <v>0</v>
      </c>
      <c r="F30" s="2"/>
    </row>
    <row r="31" spans="1:8" ht="78.75" x14ac:dyDescent="0.25">
      <c r="A31" s="13" t="s">
        <v>93</v>
      </c>
      <c r="B31" s="38" t="s">
        <v>94</v>
      </c>
      <c r="C31" s="30">
        <v>1685.64</v>
      </c>
      <c r="D31" s="30">
        <v>0</v>
      </c>
      <c r="E31" s="18">
        <f t="shared" si="0"/>
        <v>0</v>
      </c>
      <c r="F31" s="2"/>
    </row>
    <row r="32" spans="1:8" ht="78.75" x14ac:dyDescent="0.25">
      <c r="A32" s="44" t="s">
        <v>109</v>
      </c>
      <c r="B32" s="41" t="s">
        <v>71</v>
      </c>
      <c r="C32" s="30">
        <v>137.93</v>
      </c>
      <c r="D32" s="30">
        <v>70</v>
      </c>
      <c r="E32" s="18">
        <f t="shared" si="0"/>
        <v>50.75038062785471</v>
      </c>
      <c r="F32" s="2"/>
    </row>
    <row r="33" spans="1:8" ht="78.75" x14ac:dyDescent="0.25">
      <c r="A33" s="44" t="s">
        <v>117</v>
      </c>
      <c r="B33" s="50" t="s">
        <v>116</v>
      </c>
      <c r="C33" s="30">
        <v>3288.2</v>
      </c>
      <c r="D33" s="30">
        <v>0</v>
      </c>
      <c r="E33" s="18">
        <f t="shared" si="0"/>
        <v>0</v>
      </c>
      <c r="F33" s="2"/>
    </row>
    <row r="34" spans="1:8" ht="15.75" x14ac:dyDescent="0.25">
      <c r="A34" s="56" t="s">
        <v>41</v>
      </c>
      <c r="B34" s="56"/>
      <c r="C34" s="31">
        <f>SUM(C35:C39)</f>
        <v>2332.4</v>
      </c>
      <c r="D34" s="31">
        <f>SUM(D35:D39)</f>
        <v>1468.7</v>
      </c>
      <c r="E34" s="14">
        <f>D34/C34*100</f>
        <v>62.96947350368719</v>
      </c>
      <c r="F34" s="26"/>
      <c r="G34" s="26"/>
      <c r="H34" s="26"/>
    </row>
    <row r="35" spans="1:8" ht="78.75" x14ac:dyDescent="0.25">
      <c r="A35" s="13" t="s">
        <v>95</v>
      </c>
      <c r="B35" s="38" t="s">
        <v>89</v>
      </c>
      <c r="C35" s="30">
        <v>290.3</v>
      </c>
      <c r="D35" s="30">
        <v>225.8</v>
      </c>
      <c r="E35" s="18">
        <f t="shared" si="0"/>
        <v>77.7816052359628</v>
      </c>
      <c r="F35" s="21"/>
    </row>
    <row r="36" spans="1:8" ht="63" x14ac:dyDescent="0.25">
      <c r="A36" s="13" t="s">
        <v>50</v>
      </c>
      <c r="B36" s="38" t="s">
        <v>44</v>
      </c>
      <c r="C36" s="30">
        <v>112.4</v>
      </c>
      <c r="D36" s="30">
        <v>112.4</v>
      </c>
      <c r="E36" s="18">
        <f t="shared" si="0"/>
        <v>100</v>
      </c>
      <c r="F36" s="21"/>
    </row>
    <row r="37" spans="1:8" ht="78.75" x14ac:dyDescent="0.25">
      <c r="A37" s="13" t="s">
        <v>48</v>
      </c>
      <c r="B37" s="38" t="s">
        <v>89</v>
      </c>
      <c r="C37" s="30">
        <v>571</v>
      </c>
      <c r="D37" s="30">
        <v>434.1</v>
      </c>
      <c r="E37" s="18">
        <f t="shared" si="0"/>
        <v>76.024518388791591</v>
      </c>
      <c r="F37" s="2"/>
    </row>
    <row r="38" spans="1:8" ht="47.25" x14ac:dyDescent="0.25">
      <c r="A38" s="44" t="s">
        <v>115</v>
      </c>
      <c r="B38" s="48" t="s">
        <v>112</v>
      </c>
      <c r="C38" s="30">
        <v>265</v>
      </c>
      <c r="D38" s="30">
        <v>0</v>
      </c>
      <c r="E38" s="18">
        <f t="shared" si="0"/>
        <v>0</v>
      </c>
      <c r="F38" s="2"/>
    </row>
    <row r="39" spans="1:8" ht="78.75" x14ac:dyDescent="0.25">
      <c r="A39" s="13" t="s">
        <v>96</v>
      </c>
      <c r="B39" s="38" t="s">
        <v>71</v>
      </c>
      <c r="C39" s="30">
        <v>1093.7</v>
      </c>
      <c r="D39" s="30">
        <v>696.4</v>
      </c>
      <c r="E39" s="18">
        <f t="shared" si="0"/>
        <v>63.673767943677419</v>
      </c>
      <c r="F39" s="2"/>
    </row>
    <row r="40" spans="1:8" ht="15.75" x14ac:dyDescent="0.25">
      <c r="A40" s="56" t="s">
        <v>40</v>
      </c>
      <c r="B40" s="56"/>
      <c r="C40" s="32">
        <f>SUM(C41:C44)</f>
        <v>932.9</v>
      </c>
      <c r="D40" s="32">
        <f>SUM(D41:D44)</f>
        <v>476.79999999999995</v>
      </c>
      <c r="E40" s="14">
        <f t="shared" si="0"/>
        <v>51.109443670275482</v>
      </c>
      <c r="F40" s="25"/>
      <c r="G40" s="29"/>
      <c r="H40" s="29"/>
    </row>
    <row r="41" spans="1:8" ht="78.75" x14ac:dyDescent="0.25">
      <c r="A41" s="13" t="s">
        <v>97</v>
      </c>
      <c r="B41" s="38" t="s">
        <v>71</v>
      </c>
      <c r="C41" s="30">
        <v>564.20000000000005</v>
      </c>
      <c r="D41" s="30">
        <v>322.7</v>
      </c>
      <c r="E41" s="18">
        <f t="shared" si="0"/>
        <v>57.196029776674926</v>
      </c>
      <c r="F41" s="25"/>
    </row>
    <row r="42" spans="1:8" ht="94.5" x14ac:dyDescent="0.25">
      <c r="A42" s="44" t="s">
        <v>114</v>
      </c>
      <c r="B42" s="48" t="s">
        <v>113</v>
      </c>
      <c r="C42" s="30">
        <v>61.8</v>
      </c>
      <c r="D42" s="30">
        <v>0</v>
      </c>
      <c r="E42" s="18">
        <f t="shared" si="0"/>
        <v>0</v>
      </c>
      <c r="F42" s="25"/>
    </row>
    <row r="43" spans="1:8" ht="78.75" x14ac:dyDescent="0.25">
      <c r="A43" s="13" t="s">
        <v>98</v>
      </c>
      <c r="B43" s="38" t="s">
        <v>71</v>
      </c>
      <c r="C43" s="30">
        <v>53</v>
      </c>
      <c r="D43" s="30">
        <v>30.9</v>
      </c>
      <c r="E43" s="18">
        <f t="shared" ref="E43:E77" si="1">D43/C43*100</f>
        <v>58.301886792452827</v>
      </c>
      <c r="F43" s="2"/>
    </row>
    <row r="44" spans="1:8" ht="47.25" x14ac:dyDescent="0.25">
      <c r="A44" s="13" t="s">
        <v>12</v>
      </c>
      <c r="B44" s="38" t="s">
        <v>25</v>
      </c>
      <c r="C44" s="30">
        <v>253.9</v>
      </c>
      <c r="D44" s="30">
        <v>123.2</v>
      </c>
      <c r="E44" s="18">
        <f t="shared" si="1"/>
        <v>48.523040567152421</v>
      </c>
      <c r="F44" s="2"/>
    </row>
    <row r="45" spans="1:8" ht="15.75" x14ac:dyDescent="0.25">
      <c r="A45" s="54" t="s">
        <v>13</v>
      </c>
      <c r="B45" s="54"/>
      <c r="C45" s="31">
        <f>C47+C60</f>
        <v>368151.4</v>
      </c>
      <c r="D45" s="31">
        <f>D47+D60</f>
        <v>255666.09999999998</v>
      </c>
      <c r="E45" s="14">
        <f t="shared" si="1"/>
        <v>69.445912741334126</v>
      </c>
      <c r="F45" s="6"/>
    </row>
    <row r="46" spans="1:8" ht="15.75" x14ac:dyDescent="0.25">
      <c r="A46" s="55" t="s">
        <v>42</v>
      </c>
      <c r="B46" s="55"/>
      <c r="C46" s="33"/>
      <c r="D46" s="33"/>
      <c r="E46" s="18"/>
      <c r="F46" s="2"/>
      <c r="G46" s="3"/>
    </row>
    <row r="47" spans="1:8" ht="15.75" x14ac:dyDescent="0.25">
      <c r="A47" s="56" t="s">
        <v>38</v>
      </c>
      <c r="B47" s="56"/>
      <c r="C47" s="31">
        <f>SUM(C48:C59)</f>
        <v>106998.50000000001</v>
      </c>
      <c r="D47" s="31">
        <f>SUM(D48:D59)</f>
        <v>98128.099999999991</v>
      </c>
      <c r="E47" s="14">
        <f t="shared" si="1"/>
        <v>91.709790324163393</v>
      </c>
      <c r="F47" s="24"/>
      <c r="G47" s="24"/>
      <c r="H47" s="20"/>
    </row>
    <row r="48" spans="1:8" ht="110.25" x14ac:dyDescent="0.25">
      <c r="A48" s="16" t="s">
        <v>51</v>
      </c>
      <c r="B48" s="17" t="s">
        <v>52</v>
      </c>
      <c r="C48" s="30">
        <v>5328.3</v>
      </c>
      <c r="D48" s="30">
        <v>3320</v>
      </c>
      <c r="E48" s="18">
        <f t="shared" si="1"/>
        <v>62.30880393371244</v>
      </c>
      <c r="F48" s="2"/>
    </row>
    <row r="49" spans="1:7" ht="78.75" x14ac:dyDescent="0.25">
      <c r="A49" s="16" t="s">
        <v>5</v>
      </c>
      <c r="B49" s="17" t="s">
        <v>53</v>
      </c>
      <c r="C49" s="30">
        <v>95466.5</v>
      </c>
      <c r="D49" s="30">
        <v>92466.5</v>
      </c>
      <c r="E49" s="18">
        <f t="shared" si="1"/>
        <v>96.857536413296813</v>
      </c>
    </row>
    <row r="50" spans="1:7" ht="78.75" x14ac:dyDescent="0.25">
      <c r="A50" s="13" t="s">
        <v>6</v>
      </c>
      <c r="B50" s="41" t="s">
        <v>102</v>
      </c>
      <c r="C50" s="30">
        <v>1637</v>
      </c>
      <c r="D50" s="30">
        <v>0</v>
      </c>
      <c r="E50" s="18">
        <f t="shared" si="1"/>
        <v>0</v>
      </c>
    </row>
    <row r="51" spans="1:7" ht="63" x14ac:dyDescent="0.25">
      <c r="A51" s="13" t="s">
        <v>78</v>
      </c>
      <c r="B51" s="38" t="s">
        <v>58</v>
      </c>
      <c r="C51" s="30">
        <v>946.6</v>
      </c>
      <c r="D51" s="30">
        <v>564.29999999999995</v>
      </c>
      <c r="E51" s="18">
        <f t="shared" si="1"/>
        <v>59.613353053031894</v>
      </c>
    </row>
    <row r="52" spans="1:7" ht="82.5" customHeight="1" x14ac:dyDescent="0.25">
      <c r="A52" s="13" t="s">
        <v>79</v>
      </c>
      <c r="B52" s="38" t="s">
        <v>80</v>
      </c>
      <c r="C52" s="30">
        <v>1082.0999999999999</v>
      </c>
      <c r="D52" s="30">
        <v>588.4</v>
      </c>
      <c r="E52" s="18">
        <f t="shared" si="1"/>
        <v>54.375750854819337</v>
      </c>
    </row>
    <row r="53" spans="1:7" ht="56.25" customHeight="1" x14ac:dyDescent="0.25">
      <c r="A53" s="13" t="s">
        <v>7</v>
      </c>
      <c r="B53" s="38" t="s">
        <v>33</v>
      </c>
      <c r="C53" s="30">
        <v>578</v>
      </c>
      <c r="D53" s="30">
        <v>291.89999999999998</v>
      </c>
      <c r="E53" s="18">
        <f>D53/C53*100</f>
        <v>50.501730103806217</v>
      </c>
    </row>
    <row r="54" spans="1:7" ht="56.25" customHeight="1" x14ac:dyDescent="0.25">
      <c r="A54" s="13" t="s">
        <v>34</v>
      </c>
      <c r="B54" s="38" t="s">
        <v>54</v>
      </c>
      <c r="C54" s="30">
        <v>9</v>
      </c>
      <c r="D54" s="30">
        <v>9</v>
      </c>
      <c r="E54" s="18">
        <f>D54/C54*100</f>
        <v>100</v>
      </c>
    </row>
    <row r="55" spans="1:7" ht="62.25" customHeight="1" x14ac:dyDescent="0.25">
      <c r="A55" s="13">
        <v>9170054690</v>
      </c>
      <c r="B55" s="41" t="s">
        <v>103</v>
      </c>
      <c r="C55" s="30">
        <v>351</v>
      </c>
      <c r="D55" s="30">
        <v>0</v>
      </c>
      <c r="E55" s="18">
        <f>D55/C55*100</f>
        <v>0</v>
      </c>
    </row>
    <row r="56" spans="1:7" ht="78.75" x14ac:dyDescent="0.25">
      <c r="A56" s="13" t="s">
        <v>8</v>
      </c>
      <c r="B56" s="38" t="s">
        <v>84</v>
      </c>
      <c r="C56" s="30">
        <v>36.1</v>
      </c>
      <c r="D56" s="30">
        <v>14.7</v>
      </c>
      <c r="E56" s="18">
        <f t="shared" si="1"/>
        <v>40.720221606648195</v>
      </c>
    </row>
    <row r="57" spans="1:7" ht="94.5" x14ac:dyDescent="0.25">
      <c r="A57" s="13" t="s">
        <v>9</v>
      </c>
      <c r="B57" s="38" t="s">
        <v>55</v>
      </c>
      <c r="C57" s="30">
        <v>953.2</v>
      </c>
      <c r="D57" s="30">
        <v>565.5</v>
      </c>
      <c r="E57" s="18">
        <f t="shared" si="1"/>
        <v>59.326479227864034</v>
      </c>
    </row>
    <row r="58" spans="1:7" ht="47.25" x14ac:dyDescent="0.25">
      <c r="A58" s="13" t="s">
        <v>10</v>
      </c>
      <c r="B58" s="38" t="s">
        <v>56</v>
      </c>
      <c r="C58" s="30">
        <v>114.5</v>
      </c>
      <c r="D58" s="30">
        <v>41.7</v>
      </c>
      <c r="E58" s="18">
        <f t="shared" si="1"/>
        <v>36.419213973799131</v>
      </c>
    </row>
    <row r="59" spans="1:7" ht="63" x14ac:dyDescent="0.25">
      <c r="A59" s="13" t="s">
        <v>35</v>
      </c>
      <c r="B59" s="38" t="s">
        <v>57</v>
      </c>
      <c r="C59" s="30">
        <v>496.2</v>
      </c>
      <c r="D59" s="30">
        <v>266.10000000000002</v>
      </c>
      <c r="E59" s="18">
        <f>D59/C59*100</f>
        <v>53.627569528415961</v>
      </c>
    </row>
    <row r="60" spans="1:7" ht="15.75" x14ac:dyDescent="0.25">
      <c r="A60" s="56" t="s">
        <v>39</v>
      </c>
      <c r="B60" s="56"/>
      <c r="C60" s="34">
        <f>SUM(C61:C70)</f>
        <v>261152.9</v>
      </c>
      <c r="D60" s="34">
        <f>SUM(D61:D70)</f>
        <v>157538</v>
      </c>
      <c r="E60" s="14">
        <f t="shared" si="1"/>
        <v>60.324047713044735</v>
      </c>
      <c r="G60" s="29"/>
    </row>
    <row r="61" spans="1:7" ht="110.25" x14ac:dyDescent="0.25">
      <c r="A61" s="44" t="s">
        <v>119</v>
      </c>
      <c r="B61" s="41" t="s">
        <v>118</v>
      </c>
      <c r="C61" s="30">
        <v>4332.3999999999996</v>
      </c>
      <c r="D61" s="30">
        <v>0</v>
      </c>
      <c r="E61" s="18">
        <f t="shared" si="1"/>
        <v>0</v>
      </c>
      <c r="G61" s="29"/>
    </row>
    <row r="62" spans="1:7" ht="87" customHeight="1" x14ac:dyDescent="0.25">
      <c r="A62" s="13" t="s">
        <v>14</v>
      </c>
      <c r="B62" s="41" t="s">
        <v>59</v>
      </c>
      <c r="C62" s="30">
        <v>5841.4</v>
      </c>
      <c r="D62" s="30">
        <v>3433</v>
      </c>
      <c r="E62" s="18">
        <f t="shared" si="1"/>
        <v>58.770157838874248</v>
      </c>
    </row>
    <row r="63" spans="1:7" ht="56.25" customHeight="1" x14ac:dyDescent="0.25">
      <c r="A63" s="13" t="s">
        <v>31</v>
      </c>
      <c r="B63" s="41" t="s">
        <v>32</v>
      </c>
      <c r="C63" s="30">
        <v>725.3</v>
      </c>
      <c r="D63" s="30">
        <v>0</v>
      </c>
      <c r="E63" s="18">
        <f t="shared" si="1"/>
        <v>0</v>
      </c>
    </row>
    <row r="64" spans="1:7" ht="154.5" customHeight="1" x14ac:dyDescent="0.25">
      <c r="A64" s="13" t="s">
        <v>15</v>
      </c>
      <c r="B64" s="38" t="s">
        <v>60</v>
      </c>
      <c r="C64" s="30">
        <v>35083.9</v>
      </c>
      <c r="D64" s="30">
        <v>20172.2</v>
      </c>
      <c r="E64" s="18">
        <f t="shared" si="1"/>
        <v>57.49702855155784</v>
      </c>
    </row>
    <row r="65" spans="1:6" ht="157.5" x14ac:dyDescent="0.25">
      <c r="A65" s="13" t="s">
        <v>16</v>
      </c>
      <c r="B65" s="38" t="s">
        <v>61</v>
      </c>
      <c r="C65" s="30">
        <v>30578.2</v>
      </c>
      <c r="D65" s="30">
        <v>16504</v>
      </c>
      <c r="E65" s="18">
        <f t="shared" si="1"/>
        <v>53.973091941317676</v>
      </c>
    </row>
    <row r="66" spans="1:6" ht="126" x14ac:dyDescent="0.25">
      <c r="A66" s="13" t="s">
        <v>17</v>
      </c>
      <c r="B66" s="38" t="s">
        <v>62</v>
      </c>
      <c r="C66" s="30">
        <v>165.8</v>
      </c>
      <c r="D66" s="30">
        <v>10</v>
      </c>
      <c r="E66" s="18">
        <f t="shared" si="1"/>
        <v>6.0313630880579003</v>
      </c>
    </row>
    <row r="67" spans="1:6" ht="78.75" x14ac:dyDescent="0.25">
      <c r="A67" s="13" t="s">
        <v>18</v>
      </c>
      <c r="B67" s="38" t="s">
        <v>63</v>
      </c>
      <c r="C67" s="30">
        <v>1412.1</v>
      </c>
      <c r="D67" s="30">
        <v>540.6</v>
      </c>
      <c r="E67" s="18">
        <f t="shared" si="1"/>
        <v>38.283407690673471</v>
      </c>
    </row>
    <row r="68" spans="1:6" ht="157.5" x14ac:dyDescent="0.25">
      <c r="A68" s="13" t="s">
        <v>19</v>
      </c>
      <c r="B68" s="38" t="s">
        <v>64</v>
      </c>
      <c r="C68" s="30">
        <v>127156.2</v>
      </c>
      <c r="D68" s="30">
        <v>80768.800000000003</v>
      </c>
      <c r="E68" s="18">
        <f t="shared" si="1"/>
        <v>63.51935650797995</v>
      </c>
    </row>
    <row r="69" spans="1:6" ht="143.25" customHeight="1" x14ac:dyDescent="0.25">
      <c r="A69" s="13" t="s">
        <v>20</v>
      </c>
      <c r="B69" s="38" t="s">
        <v>65</v>
      </c>
      <c r="C69" s="30">
        <f>51128.1+1952.5</f>
        <v>53080.6</v>
      </c>
      <c r="D69" s="30">
        <v>35099.5</v>
      </c>
      <c r="E69" s="18">
        <f t="shared" si="1"/>
        <v>66.124911926391178</v>
      </c>
    </row>
    <row r="70" spans="1:6" ht="78.75" x14ac:dyDescent="0.25">
      <c r="A70" s="13" t="s">
        <v>21</v>
      </c>
      <c r="B70" s="38" t="s">
        <v>66</v>
      </c>
      <c r="C70" s="30">
        <v>2777</v>
      </c>
      <c r="D70" s="30">
        <v>1009.9</v>
      </c>
      <c r="E70" s="18">
        <f t="shared" si="1"/>
        <v>36.366582643140077</v>
      </c>
    </row>
    <row r="71" spans="1:6" ht="15.75" x14ac:dyDescent="0.25">
      <c r="A71" s="54" t="s">
        <v>36</v>
      </c>
      <c r="B71" s="54"/>
      <c r="C71" s="32">
        <f>C73+C77</f>
        <v>10658.3</v>
      </c>
      <c r="D71" s="32">
        <f>D73+D77</f>
        <v>191.29000000000002</v>
      </c>
      <c r="E71" s="14">
        <f t="shared" si="1"/>
        <v>1.7947515082142558</v>
      </c>
    </row>
    <row r="72" spans="1:6" ht="15.75" x14ac:dyDescent="0.25">
      <c r="A72" s="55" t="s">
        <v>43</v>
      </c>
      <c r="B72" s="55"/>
      <c r="C72" s="30"/>
      <c r="D72" s="30"/>
      <c r="E72" s="18"/>
    </row>
    <row r="73" spans="1:6" ht="15.75" x14ac:dyDescent="0.25">
      <c r="A73" s="56" t="s">
        <v>38</v>
      </c>
      <c r="B73" s="56"/>
      <c r="C73" s="32">
        <f>C74+C75+C76</f>
        <v>4010.2999999999997</v>
      </c>
      <c r="D73" s="32">
        <f>D74+D75+D76</f>
        <v>191.29000000000002</v>
      </c>
      <c r="E73" s="14">
        <f t="shared" si="1"/>
        <v>4.7699673341146553</v>
      </c>
    </row>
    <row r="74" spans="1:6" ht="110.25" x14ac:dyDescent="0.25">
      <c r="A74" s="13" t="s">
        <v>68</v>
      </c>
      <c r="B74" s="38" t="s">
        <v>69</v>
      </c>
      <c r="C74" s="30">
        <v>3387.1</v>
      </c>
      <c r="D74" s="30">
        <v>0</v>
      </c>
      <c r="E74" s="18">
        <f t="shared" si="1"/>
        <v>0</v>
      </c>
    </row>
    <row r="75" spans="1:6" ht="94.5" x14ac:dyDescent="0.25">
      <c r="A75" s="13" t="s">
        <v>82</v>
      </c>
      <c r="B75" s="38" t="s">
        <v>83</v>
      </c>
      <c r="C75" s="30">
        <v>509.7</v>
      </c>
      <c r="D75" s="30">
        <v>77.790000000000006</v>
      </c>
      <c r="E75" s="18">
        <f t="shared" si="1"/>
        <v>15.261918775750443</v>
      </c>
    </row>
    <row r="76" spans="1:6" ht="78.75" x14ac:dyDescent="0.25">
      <c r="A76" s="13" t="s">
        <v>111</v>
      </c>
      <c r="B76" s="46" t="s">
        <v>110</v>
      </c>
      <c r="C76" s="30">
        <v>113.5</v>
      </c>
      <c r="D76" s="30">
        <v>113.5</v>
      </c>
      <c r="E76" s="18">
        <f>D76/C76*100</f>
        <v>100</v>
      </c>
    </row>
    <row r="77" spans="1:6" ht="27" customHeight="1" x14ac:dyDescent="0.25">
      <c r="A77" s="56" t="s">
        <v>39</v>
      </c>
      <c r="B77" s="56"/>
      <c r="C77" s="32">
        <f>C78</f>
        <v>6648</v>
      </c>
      <c r="D77" s="32">
        <f>D78</f>
        <v>0</v>
      </c>
      <c r="E77" s="14">
        <f t="shared" si="1"/>
        <v>0</v>
      </c>
    </row>
    <row r="78" spans="1:6" ht="66" customHeight="1" x14ac:dyDescent="0.25">
      <c r="A78" s="44">
        <v>240053030</v>
      </c>
      <c r="B78" s="43" t="s">
        <v>104</v>
      </c>
      <c r="C78" s="30">
        <v>6648</v>
      </c>
      <c r="D78" s="30">
        <v>0</v>
      </c>
      <c r="E78" s="18">
        <f>D78/C78*100</f>
        <v>0</v>
      </c>
    </row>
    <row r="79" spans="1:6" ht="27" customHeight="1" x14ac:dyDescent="0.25">
      <c r="A79" s="42"/>
      <c r="B79" s="42"/>
      <c r="C79" s="22"/>
      <c r="D79" s="22"/>
      <c r="E79" s="15"/>
    </row>
    <row r="80" spans="1:6" s="37" customFormat="1" ht="30" customHeight="1" x14ac:dyDescent="0.25">
      <c r="A80" s="60" t="s">
        <v>105</v>
      </c>
      <c r="B80" s="60"/>
      <c r="C80" s="35"/>
      <c r="D80" s="59" t="s">
        <v>99</v>
      </c>
      <c r="E80" s="59"/>
      <c r="F80" s="36"/>
    </row>
    <row r="81" spans="1:5" ht="16.5" customHeight="1" x14ac:dyDescent="0.25">
      <c r="A81" s="5"/>
      <c r="B81" s="5"/>
      <c r="C81" s="22"/>
      <c r="D81" s="5"/>
      <c r="E81" s="5"/>
    </row>
    <row r="82" spans="1:5" ht="15.75" x14ac:dyDescent="0.25">
      <c r="A82" s="58" t="s">
        <v>106</v>
      </c>
      <c r="B82" s="58"/>
      <c r="C82" s="22"/>
      <c r="D82" s="22"/>
    </row>
    <row r="83" spans="1:5" ht="11.25" customHeight="1" x14ac:dyDescent="0.25">
      <c r="A83" s="7" t="s">
        <v>29</v>
      </c>
      <c r="B83" s="7"/>
      <c r="C83" s="22"/>
    </row>
    <row r="85" spans="1:5" x14ac:dyDescent="0.25">
      <c r="D85" s="23"/>
    </row>
  </sheetData>
  <mergeCells count="20">
    <mergeCell ref="A82:B82"/>
    <mergeCell ref="A47:B47"/>
    <mergeCell ref="D80:E80"/>
    <mergeCell ref="A60:B60"/>
    <mergeCell ref="A71:B71"/>
    <mergeCell ref="A72:B72"/>
    <mergeCell ref="A73:B73"/>
    <mergeCell ref="A80:B80"/>
    <mergeCell ref="A77:B77"/>
    <mergeCell ref="A25:B25"/>
    <mergeCell ref="A7:B7"/>
    <mergeCell ref="A34:B34"/>
    <mergeCell ref="A45:B45"/>
    <mergeCell ref="A46:B46"/>
    <mergeCell ref="A40:B40"/>
    <mergeCell ref="B1:E1"/>
    <mergeCell ref="A3:E4"/>
    <mergeCell ref="A9:B9"/>
    <mergeCell ref="A10:B10"/>
    <mergeCell ref="A11:B11"/>
  </mergeCells>
  <pageMargins left="0.70866141732283472" right="0.70866141732283472" top="0.74803149606299213" bottom="0.74803149606299213" header="0.31496062992125984" footer="0.31496062992125984"/>
  <pageSetup paperSize="9" scale="52" fitToHeight="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2020-10-15T04:07:21Z</dcterms:modified>
</cp:coreProperties>
</file>